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17496" windowHeight="7248"/>
  </bookViews>
  <sheets>
    <sheet name="D05.14_1026601509110_10_66_0" sheetId="2" r:id="rId1"/>
  </sheets>
  <definedNames>
    <definedName name="TABLE" localSheetId="0">D05.14_1026601509110_10_66_0!#REF!</definedName>
    <definedName name="TABLE_2" localSheetId="0">D05.14_1026601509110_10_66_0!#REF!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2" l="1"/>
  <c r="H27" i="2"/>
  <c r="H25" i="2"/>
  <c r="H24" i="2"/>
  <c r="H23" i="2"/>
  <c r="H22" i="2"/>
  <c r="H21" i="2"/>
  <c r="H20" i="2"/>
  <c r="H19" i="2"/>
  <c r="L26" i="2"/>
  <c r="L31" i="2" s="1"/>
  <c r="L29" i="2" s="1"/>
  <c r="L30" i="2"/>
  <c r="L18" i="2"/>
  <c r="R31" i="2" l="1"/>
  <c r="R28" i="2"/>
  <c r="R27" i="2"/>
  <c r="R25" i="2"/>
  <c r="R24" i="2"/>
  <c r="R23" i="2"/>
  <c r="R22" i="2"/>
  <c r="R21" i="2"/>
  <c r="R20" i="2"/>
  <c r="R19" i="2"/>
  <c r="G19" i="2"/>
  <c r="H31" i="2" l="1"/>
  <c r="S31" i="2" s="1"/>
  <c r="Q31" i="2"/>
  <c r="S28" i="2"/>
  <c r="Q28" i="2"/>
  <c r="S27" i="2"/>
  <c r="Q27" i="2"/>
  <c r="S25" i="2"/>
  <c r="Q25" i="2"/>
  <c r="S24" i="2"/>
  <c r="Q24" i="2"/>
  <c r="S23" i="2"/>
  <c r="Q23" i="2"/>
  <c r="S22" i="2"/>
  <c r="Q22" i="2"/>
  <c r="S21" i="2"/>
  <c r="Q21" i="2"/>
  <c r="S20" i="2"/>
  <c r="Q20" i="2"/>
  <c r="S19" i="2"/>
  <c r="Q19" i="2"/>
  <c r="G26" i="2" l="1"/>
  <c r="G31" i="2" s="1"/>
  <c r="H26" i="2"/>
  <c r="O31" i="2"/>
  <c r="M31" i="2"/>
  <c r="K31" i="2"/>
  <c r="M30" i="2"/>
  <c r="K30" i="2"/>
  <c r="J30" i="2"/>
  <c r="M29" i="2"/>
  <c r="K29" i="2"/>
  <c r="I30" i="2"/>
  <c r="I31" i="2"/>
  <c r="O28" i="2"/>
  <c r="O27" i="2"/>
  <c r="O25" i="2"/>
  <c r="O24" i="2"/>
  <c r="O23" i="2"/>
  <c r="O22" i="2"/>
  <c r="O21" i="2"/>
  <c r="O20" i="2"/>
  <c r="O19" i="2"/>
  <c r="G22" i="2"/>
  <c r="G21" i="2"/>
  <c r="G27" i="2"/>
  <c r="G28" i="2"/>
  <c r="M18" i="2"/>
  <c r="K18" i="2"/>
  <c r="J18" i="2"/>
  <c r="I18" i="2"/>
  <c r="G18" i="2"/>
  <c r="F18" i="2"/>
  <c r="J26" i="2"/>
  <c r="J31" i="2" s="1"/>
  <c r="J29" i="2" s="1"/>
  <c r="I26" i="2"/>
  <c r="D29" i="2"/>
  <c r="D31" i="2"/>
  <c r="D30" i="2"/>
  <c r="D26" i="2"/>
  <c r="D18" i="2"/>
  <c r="R26" i="2" l="1"/>
  <c r="S26" i="2" s="1"/>
  <c r="Q26" i="2"/>
  <c r="O18" i="2"/>
  <c r="O30" i="2" s="1"/>
  <c r="O29" i="2" s="1"/>
  <c r="G30" i="2"/>
  <c r="H18" i="2"/>
  <c r="I29" i="2"/>
  <c r="H30" i="2" l="1"/>
  <c r="Q18" i="2"/>
  <c r="R18" i="2"/>
  <c r="S18" i="2" s="1"/>
  <c r="G29" i="2"/>
  <c r="G25" i="2"/>
  <c r="G24" i="2"/>
  <c r="G23" i="2"/>
  <c r="G20" i="2"/>
  <c r="R30" i="2" l="1"/>
  <c r="S30" i="2" s="1"/>
  <c r="H29" i="2"/>
  <c r="Q30" i="2"/>
  <c r="F26" i="2"/>
  <c r="F27" i="2"/>
  <c r="F28" i="2"/>
  <c r="F29" i="2"/>
  <c r="F30" i="2"/>
  <c r="F31" i="2"/>
  <c r="R29" i="2" l="1"/>
  <c r="S29" i="2" s="1"/>
  <c r="Q29" i="2"/>
  <c r="O26" i="2"/>
  <c r="M26" i="2"/>
  <c r="K26" i="2"/>
</calcChain>
</file>

<file path=xl/sharedStrings.xml><?xml version="1.0" encoding="utf-8"?>
<sst xmlns="http://schemas.openxmlformats.org/spreadsheetml/2006/main" count="116" uniqueCount="65">
  <si>
    <t>Факт</t>
  </si>
  <si>
    <t>План</t>
  </si>
  <si>
    <t>%</t>
  </si>
  <si>
    <t>млн. рублей
(с НДС)</t>
  </si>
  <si>
    <t>IV квартал</t>
  </si>
  <si>
    <t>III квартал</t>
  </si>
  <si>
    <t>II квартал</t>
  </si>
  <si>
    <t>I квартал</t>
  </si>
  <si>
    <t>Всего</t>
  </si>
  <si>
    <t>Причины отклонений</t>
  </si>
  <si>
    <t>Отклонение от плана финансирования по итогам отчетного периода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</si>
  <si>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</si>
  <si>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Оценка полной стоимости инвестиционного проекта в прогнозных ценах соответствующих лет, млн. рублей
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</si>
  <si>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</si>
  <si>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</si>
  <si>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</si>
  <si>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</si>
  <si>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</si>
  <si>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</si>
  <si>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</si>
  <si>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</si>
  <si>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>Общество с ограниченной ответственностью  "Энергошаля"</t>
  </si>
  <si>
    <t xml:space="preserve">Отчет о реализации инвестиционной программы </t>
  </si>
  <si>
    <t xml:space="preserve"> года</t>
  </si>
  <si>
    <t xml:space="preserve">за 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</si>
  <si>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</si>
  <si>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</si>
  <si>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10</t>
  </si>
  <si>
    <t>2020</t>
  </si>
  <si>
    <t>1.4</t>
  </si>
  <si>
    <t>Прочее новое строительство объектов электросетевого хозяйства,
всего, в том числе:</t>
  </si>
  <si>
    <t>Строительство ПС 10/0,4 кВ ТП № 29 «КНС», р.п. Шаля.</t>
  </si>
  <si>
    <t>Н_1</t>
  </si>
  <si>
    <t>Строительство ВЛ-10кВ  фидер № 6 опора № 1 до концевой опоры ТП № 29 «КНС», р.п. Шаля, ВЛ 10 кВ совместная подвеска фидер 12 и фидер КНС до концевой опоры ТП №  31 «Очистные», р.п. Шаля.</t>
  </si>
  <si>
    <t>Н_2</t>
  </si>
  <si>
    <t>Строительство ПС 10/0,4 кВ ТП №  31 «Очистные», р.п. Шаля.</t>
  </si>
  <si>
    <t>Н_3</t>
  </si>
  <si>
    <t>Строительство ВЛ-10кВ  «фидер № 12 опора № 1 до концевой опоры ТП № 29 «КНС», р.п. Шаля.</t>
  </si>
  <si>
    <t>Н_4</t>
  </si>
  <si>
    <t>Строительство ПС 10/0,4 кВ ТП № 36  «Лермонтова 2» , р.п.Шаля.</t>
  </si>
  <si>
    <t>Н_5</t>
  </si>
  <si>
    <t>Строительство ВЛ-10кВ  «фидер № 3 отпайка от опоры № 21 -ТП концевой опоры ТП № 36 «Лермонтова 2», р.п.Шаля.</t>
  </si>
  <si>
    <t>Н_6</t>
  </si>
  <si>
    <t>Строительство ВЛ-0,4 кВ «ТП № 36  «Лермонтова 2»  -  фидер № 1 «Южная», «ТП № 36  «Лермонтова 2»  -  фидер № 2 «Зелёная», р.п.Шаля.</t>
  </si>
  <si>
    <t>Н_7</t>
  </si>
  <si>
    <t>1.6</t>
  </si>
  <si>
    <t>Прочие инвестиционные проекты, всего, в том числе:</t>
  </si>
  <si>
    <t>Покупка автомобиля бортовой на шасси 6x4 с крано-манипуляторной установкой, макс грузоподъемность не менее 7500 кг, макс вылет стрелы не менее 19м.</t>
  </si>
  <si>
    <t>Н_8</t>
  </si>
  <si>
    <t>Покупка автомобиля легкового, тип двигателя бензиновый 1.6л, коробка передач 5МКП, мощность не менее 90 л.с., экологический стандарт Евро5</t>
  </si>
  <si>
    <t>Н_9</t>
  </si>
  <si>
    <t>0</t>
  </si>
  <si>
    <t>ВСЕГО по инвестиционной программе, в том числе:</t>
  </si>
  <si>
    <t>0.4</t>
  </si>
  <si>
    <t>Прочее новое строительство объектов электросетевого хозяйства,
всего</t>
  </si>
  <si>
    <t>0.6</t>
  </si>
  <si>
    <t>Прочие инвестиционные проекты, всего</t>
  </si>
  <si>
    <t>Фактический объем финансирования капитальных вложений на 01.01.2020,
млн. рублей
(с НДС)</t>
  </si>
  <si>
    <t>Остаток финансирования капитальных вложений на 01.01. 2020 в прогнозных ценах соответствующих лет, млн. рублей
(с НДС)</t>
  </si>
  <si>
    <t>Финансирование капитальных вложений 2020  года , млн. рублей (с НДС)</t>
  </si>
  <si>
    <t>нд</t>
  </si>
  <si>
    <t>Приказом Правительства Свердловской области Министерства энергетики и ЖКХ Свердловской области от 24.07.2019 № 272</t>
  </si>
  <si>
    <t>Запланировано на IV кв 2020 г.</t>
  </si>
  <si>
    <t>уточнения стоимости по результатам заключенного договора</t>
  </si>
  <si>
    <t>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</si>
</sst>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9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2" borderId="0" xfId="1" applyNumberFormat="1" applyFont="1" applyFill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49" fontId="7" fillId="0" borderId="0" xfId="1" applyNumberFormat="1" applyFont="1" applyBorder="1" applyAlignment="1">
      <alignment wrapText="1"/>
    </xf>
    <xf numFmtId="0" fontId="7" fillId="0" borderId="0" xfId="1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wrapText="1"/>
    </xf>
    <xf numFmtId="0" fontId="3" fillId="0" borderId="0" xfId="1" applyNumberFormat="1" applyFont="1" applyBorder="1" applyAlignment="1">
      <alignment horizontal="right"/>
    </xf>
    <xf numFmtId="164" fontId="2" fillId="2" borderId="0" xfId="1" applyNumberFormat="1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top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2" borderId="0" xfId="1" applyNumberFormat="1" applyFont="1" applyFill="1" applyBorder="1" applyAlignment="1">
      <alignment horizontal="left"/>
    </xf>
    <xf numFmtId="1" fontId="3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right" vertical="top" wrapText="1"/>
    </xf>
    <xf numFmtId="0" fontId="7" fillId="0" borderId="0" xfId="1" applyNumberFormat="1" applyFont="1" applyBorder="1" applyAlignment="1">
      <alignment horizontal="center"/>
    </xf>
    <xf numFmtId="49" fontId="7" fillId="0" borderId="9" xfId="1" applyNumberFormat="1" applyFont="1" applyBorder="1" applyAlignment="1">
      <alignment horizontal="center"/>
    </xf>
    <xf numFmtId="0" fontId="3" fillId="2" borderId="8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 vertical="top"/>
    </xf>
    <xf numFmtId="49" fontId="7" fillId="0" borderId="9" xfId="1" applyNumberFormat="1" applyFont="1" applyBorder="1" applyAlignment="1">
      <alignment horizont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2"/>
  <sheetViews>
    <sheetView tabSelected="1" view="pageBreakPreview" topLeftCell="B1" zoomScale="78" zoomScaleNormal="100" zoomScaleSheetLayoutView="78" workbookViewId="0">
      <selection activeCell="L19" sqref="L19"/>
    </sheetView>
  </sheetViews>
  <sheetFormatPr defaultColWidth="9.109375" defaultRowHeight="15.6" x14ac:dyDescent="0.3"/>
  <cols>
    <col min="1" max="1" width="8.109375" style="1" customWidth="1"/>
    <col min="2" max="2" width="25.6640625" style="1" customWidth="1"/>
    <col min="3" max="3" width="13.6640625" style="1" customWidth="1"/>
    <col min="4" max="4" width="13.88671875" style="1" customWidth="1"/>
    <col min="5" max="5" width="13" style="1" customWidth="1"/>
    <col min="6" max="6" width="13.6640625" style="1" customWidth="1"/>
    <col min="7" max="9" width="7.33203125" style="1" customWidth="1"/>
    <col min="10" max="10" width="7.33203125" style="2" customWidth="1"/>
    <col min="11" max="16" width="7.33203125" style="1" customWidth="1"/>
    <col min="17" max="17" width="13.6640625" style="1" customWidth="1"/>
    <col min="18" max="18" width="9.5546875" style="1" customWidth="1"/>
    <col min="19" max="19" width="5.6640625" style="1" customWidth="1"/>
    <col min="20" max="20" width="10.33203125" style="1" customWidth="1"/>
    <col min="21" max="16384" width="9.109375" style="1"/>
  </cols>
  <sheetData>
    <row r="1" spans="1:20" s="3" customFormat="1" ht="12" x14ac:dyDescent="0.25">
      <c r="J1" s="28"/>
      <c r="T1" s="13" t="s">
        <v>27</v>
      </c>
    </row>
    <row r="2" spans="1:20" s="3" customFormat="1" ht="24" customHeight="1" x14ac:dyDescent="0.25">
      <c r="J2" s="28"/>
      <c r="R2" s="36" t="s">
        <v>26</v>
      </c>
      <c r="S2" s="36"/>
      <c r="T2" s="36"/>
    </row>
    <row r="3" spans="1:20" s="8" customFormat="1" ht="13.2" x14ac:dyDescent="0.25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0" s="8" customFormat="1" ht="13.2" x14ac:dyDescent="0.25">
      <c r="F4" s="10" t="s">
        <v>24</v>
      </c>
      <c r="G4" s="38" t="s">
        <v>64</v>
      </c>
      <c r="H4" s="38"/>
      <c r="J4" s="38" t="s">
        <v>28</v>
      </c>
      <c r="K4" s="38"/>
      <c r="L4" s="8" t="s">
        <v>23</v>
      </c>
    </row>
    <row r="5" spans="1:20" ht="11.25" customHeight="1" x14ac:dyDescent="0.25"/>
    <row r="6" spans="1:20" s="8" customFormat="1" ht="13.2" x14ac:dyDescent="0.25">
      <c r="F6" s="10" t="s">
        <v>22</v>
      </c>
      <c r="G6" s="51" t="s">
        <v>21</v>
      </c>
      <c r="H6" s="51"/>
      <c r="I6" s="51"/>
      <c r="J6" s="51"/>
      <c r="K6" s="51"/>
      <c r="L6" s="51"/>
      <c r="M6" s="51"/>
      <c r="N6" s="51"/>
      <c r="O6" s="51"/>
      <c r="P6" s="12"/>
    </row>
    <row r="7" spans="1:20" s="7" customFormat="1" ht="12.75" customHeight="1" x14ac:dyDescent="0.2">
      <c r="G7" s="52" t="s">
        <v>20</v>
      </c>
      <c r="H7" s="52"/>
      <c r="I7" s="52"/>
      <c r="J7" s="52"/>
      <c r="K7" s="52"/>
      <c r="L7" s="52"/>
      <c r="M7" s="52"/>
      <c r="N7" s="52"/>
      <c r="O7" s="52"/>
      <c r="P7" s="11"/>
    </row>
    <row r="8" spans="1:20" ht="11.25" customHeight="1" x14ac:dyDescent="0.25"/>
    <row r="9" spans="1:20" s="8" customFormat="1" ht="13.2" x14ac:dyDescent="0.25">
      <c r="I9" s="10" t="s">
        <v>19</v>
      </c>
      <c r="J9" s="38" t="s">
        <v>28</v>
      </c>
      <c r="K9" s="38"/>
      <c r="L9" s="8" t="s">
        <v>18</v>
      </c>
    </row>
    <row r="10" spans="1:20" ht="11.25" customHeight="1" x14ac:dyDescent="0.25"/>
    <row r="11" spans="1:20" s="8" customFormat="1" ht="26.4" customHeight="1" x14ac:dyDescent="0.25">
      <c r="G11" s="10" t="s">
        <v>17</v>
      </c>
      <c r="H11" s="53" t="s">
        <v>61</v>
      </c>
      <c r="I11" s="53"/>
      <c r="J11" s="53"/>
      <c r="K11" s="53"/>
      <c r="L11" s="53"/>
      <c r="M11" s="53"/>
      <c r="N11" s="53"/>
      <c r="O11" s="53"/>
      <c r="P11" s="53"/>
      <c r="Q11" s="9"/>
    </row>
    <row r="12" spans="1:20" s="7" customFormat="1" ht="12.75" customHeight="1" x14ac:dyDescent="0.2">
      <c r="H12" s="52" t="s">
        <v>16</v>
      </c>
      <c r="I12" s="52"/>
      <c r="J12" s="52"/>
      <c r="K12" s="52"/>
      <c r="L12" s="52"/>
      <c r="M12" s="52"/>
      <c r="N12" s="52"/>
      <c r="O12" s="52"/>
      <c r="P12" s="52"/>
    </row>
    <row r="13" spans="1:20" ht="11.25" customHeight="1" x14ac:dyDescent="0.25"/>
    <row r="14" spans="1:20" s="3" customFormat="1" ht="48" customHeight="1" x14ac:dyDescent="0.25">
      <c r="A14" s="39" t="s">
        <v>15</v>
      </c>
      <c r="B14" s="39" t="s">
        <v>14</v>
      </c>
      <c r="C14" s="39" t="s">
        <v>13</v>
      </c>
      <c r="D14" s="39" t="s">
        <v>12</v>
      </c>
      <c r="E14" s="39" t="s">
        <v>57</v>
      </c>
      <c r="F14" s="39" t="s">
        <v>58</v>
      </c>
      <c r="G14" s="45" t="s">
        <v>59</v>
      </c>
      <c r="H14" s="46"/>
      <c r="I14" s="46"/>
      <c r="J14" s="46"/>
      <c r="K14" s="46"/>
      <c r="L14" s="46"/>
      <c r="M14" s="46"/>
      <c r="N14" s="46"/>
      <c r="O14" s="46"/>
      <c r="P14" s="47"/>
      <c r="Q14" s="42" t="s">
        <v>11</v>
      </c>
      <c r="R14" s="49" t="s">
        <v>10</v>
      </c>
      <c r="S14" s="50"/>
      <c r="T14" s="42" t="s">
        <v>9</v>
      </c>
    </row>
    <row r="15" spans="1:20" s="3" customFormat="1" ht="15" customHeight="1" x14ac:dyDescent="0.25">
      <c r="A15" s="40"/>
      <c r="B15" s="40"/>
      <c r="C15" s="40"/>
      <c r="D15" s="40"/>
      <c r="E15" s="40"/>
      <c r="F15" s="40"/>
      <c r="G15" s="45" t="s">
        <v>8</v>
      </c>
      <c r="H15" s="47"/>
      <c r="I15" s="45" t="s">
        <v>7</v>
      </c>
      <c r="J15" s="47"/>
      <c r="K15" s="45" t="s">
        <v>6</v>
      </c>
      <c r="L15" s="47"/>
      <c r="M15" s="45" t="s">
        <v>5</v>
      </c>
      <c r="N15" s="47"/>
      <c r="O15" s="45" t="s">
        <v>4</v>
      </c>
      <c r="P15" s="47"/>
      <c r="Q15" s="43"/>
      <c r="R15" s="54" t="s">
        <v>3</v>
      </c>
      <c r="S15" s="56" t="s">
        <v>2</v>
      </c>
      <c r="T15" s="43"/>
    </row>
    <row r="16" spans="1:20" s="3" customFormat="1" ht="79.8" customHeight="1" x14ac:dyDescent="0.25">
      <c r="A16" s="58"/>
      <c r="B16" s="58"/>
      <c r="C16" s="58"/>
      <c r="D16" s="58"/>
      <c r="E16" s="41"/>
      <c r="F16" s="41"/>
      <c r="G16" s="6" t="s">
        <v>1</v>
      </c>
      <c r="H16" s="6" t="s">
        <v>0</v>
      </c>
      <c r="I16" s="6" t="s">
        <v>1</v>
      </c>
      <c r="J16" s="6" t="s">
        <v>0</v>
      </c>
      <c r="K16" s="6" t="s">
        <v>1</v>
      </c>
      <c r="L16" s="6" t="s">
        <v>0</v>
      </c>
      <c r="M16" s="6" t="s">
        <v>1</v>
      </c>
      <c r="N16" s="6" t="s">
        <v>0</v>
      </c>
      <c r="O16" s="6" t="s">
        <v>1</v>
      </c>
      <c r="P16" s="6" t="s">
        <v>0</v>
      </c>
      <c r="Q16" s="44"/>
      <c r="R16" s="55"/>
      <c r="S16" s="57"/>
      <c r="T16" s="48"/>
    </row>
    <row r="17" spans="1:32" s="3" customFormat="1" ht="12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32" s="3" customFormat="1" ht="48" customHeight="1" x14ac:dyDescent="0.25">
      <c r="A18" s="18" t="s">
        <v>29</v>
      </c>
      <c r="B18" s="19" t="s">
        <v>30</v>
      </c>
      <c r="C18" s="17"/>
      <c r="D18" s="25">
        <f>D19+D20+D21+D22+D23+D24+D25</f>
        <v>17.514286799999997</v>
      </c>
      <c r="E18" s="26">
        <v>0</v>
      </c>
      <c r="F18" s="25">
        <f t="shared" ref="F18:M18" si="0">F19+F20+F21+F22+F23+F24+F25</f>
        <v>17.514286799999997</v>
      </c>
      <c r="G18" s="25">
        <f t="shared" si="0"/>
        <v>17.514286799999997</v>
      </c>
      <c r="H18" s="25">
        <f t="shared" si="0"/>
        <v>2.8798240000000002</v>
      </c>
      <c r="I18" s="25">
        <f t="shared" si="0"/>
        <v>0</v>
      </c>
      <c r="J18" s="25">
        <f t="shared" si="0"/>
        <v>0</v>
      </c>
      <c r="K18" s="25">
        <f t="shared" si="0"/>
        <v>0</v>
      </c>
      <c r="L18" s="25">
        <f t="shared" si="0"/>
        <v>2.8798240000000002</v>
      </c>
      <c r="M18" s="25">
        <f t="shared" si="0"/>
        <v>0</v>
      </c>
      <c r="N18" s="27" t="s">
        <v>60</v>
      </c>
      <c r="O18" s="25">
        <f>G18-I18-K18-M18</f>
        <v>17.514286799999997</v>
      </c>
      <c r="P18" s="27" t="s">
        <v>60</v>
      </c>
      <c r="Q18" s="27">
        <f>F18-H18</f>
        <v>14.634462799999998</v>
      </c>
      <c r="R18" s="27">
        <f>H18-G18</f>
        <v>-14.634462799999998</v>
      </c>
      <c r="S18" s="29">
        <f>R18/G18%</f>
        <v>-83.557286500527098</v>
      </c>
      <c r="T18" s="30"/>
    </row>
    <row r="19" spans="1:32" s="3" customFormat="1" ht="27.6" customHeight="1" x14ac:dyDescent="0.25">
      <c r="A19" s="20" t="s">
        <v>29</v>
      </c>
      <c r="B19" s="21" t="s">
        <v>31</v>
      </c>
      <c r="C19" s="22" t="s">
        <v>32</v>
      </c>
      <c r="D19" s="23">
        <v>1.9290635999999999</v>
      </c>
      <c r="E19" s="26">
        <v>0</v>
      </c>
      <c r="F19" s="23">
        <v>1.9290635999999999</v>
      </c>
      <c r="G19" s="25">
        <f t="shared" ref="G19:G20" si="1">D19</f>
        <v>1.9290635999999999</v>
      </c>
      <c r="H19" s="25">
        <f>J19+L19</f>
        <v>1.4399120000000001</v>
      </c>
      <c r="I19" s="25">
        <v>0</v>
      </c>
      <c r="J19" s="25">
        <v>0</v>
      </c>
      <c r="K19" s="25">
        <v>0</v>
      </c>
      <c r="L19" s="27">
        <v>1.4399120000000001</v>
      </c>
      <c r="M19" s="25">
        <v>0</v>
      </c>
      <c r="N19" s="27" t="s">
        <v>60</v>
      </c>
      <c r="O19" s="25">
        <f t="shared" ref="O19:O28" si="2">G19-I19-K19-M19</f>
        <v>1.9290635999999999</v>
      </c>
      <c r="P19" s="27" t="s">
        <v>60</v>
      </c>
      <c r="Q19" s="27">
        <f t="shared" ref="Q19:Q31" si="3">F19-H19</f>
        <v>0.4891515999999998</v>
      </c>
      <c r="R19" s="27">
        <f t="shared" ref="R19:R31" si="4">H19-G19</f>
        <v>-0.4891515999999998</v>
      </c>
      <c r="S19" s="29">
        <f t="shared" ref="S19:S31" si="5">R19/G19%</f>
        <v>-25.356945203880255</v>
      </c>
      <c r="T19" s="30" t="s">
        <v>62</v>
      </c>
    </row>
    <row r="20" spans="1:32" s="3" customFormat="1" ht="78" customHeight="1" x14ac:dyDescent="0.25">
      <c r="A20" s="20" t="s">
        <v>29</v>
      </c>
      <c r="B20" s="21" t="s">
        <v>33</v>
      </c>
      <c r="C20" s="22" t="s">
        <v>34</v>
      </c>
      <c r="D20" s="23">
        <v>8.74437</v>
      </c>
      <c r="E20" s="26">
        <v>0</v>
      </c>
      <c r="F20" s="23">
        <v>8.74437</v>
      </c>
      <c r="G20" s="25">
        <f t="shared" si="1"/>
        <v>8.74437</v>
      </c>
      <c r="H20" s="25">
        <f t="shared" ref="H20:H28" si="6">J20+L20</f>
        <v>0</v>
      </c>
      <c r="I20" s="25">
        <v>0</v>
      </c>
      <c r="J20" s="25">
        <v>0</v>
      </c>
      <c r="K20" s="25">
        <v>0</v>
      </c>
      <c r="L20" s="27">
        <v>0</v>
      </c>
      <c r="M20" s="25">
        <v>0</v>
      </c>
      <c r="N20" s="27" t="s">
        <v>60</v>
      </c>
      <c r="O20" s="25">
        <f t="shared" si="2"/>
        <v>8.74437</v>
      </c>
      <c r="P20" s="27" t="s">
        <v>60</v>
      </c>
      <c r="Q20" s="27">
        <f t="shared" si="3"/>
        <v>8.74437</v>
      </c>
      <c r="R20" s="27">
        <f t="shared" si="4"/>
        <v>-8.74437</v>
      </c>
      <c r="S20" s="29">
        <f t="shared" si="5"/>
        <v>-100</v>
      </c>
      <c r="T20" s="30" t="s">
        <v>62</v>
      </c>
    </row>
    <row r="21" spans="1:32" s="3" customFormat="1" ht="30" customHeight="1" x14ac:dyDescent="0.25">
      <c r="A21" s="20" t="s">
        <v>29</v>
      </c>
      <c r="B21" s="21" t="s">
        <v>35</v>
      </c>
      <c r="C21" s="22" t="s">
        <v>36</v>
      </c>
      <c r="D21" s="23">
        <v>1.9290635999999999</v>
      </c>
      <c r="E21" s="26">
        <v>0</v>
      </c>
      <c r="F21" s="23">
        <v>1.9290635999999999</v>
      </c>
      <c r="G21" s="25">
        <f>D21</f>
        <v>1.9290635999999999</v>
      </c>
      <c r="H21" s="25">
        <f t="shared" si="6"/>
        <v>1.4399120000000001</v>
      </c>
      <c r="I21" s="25">
        <v>0</v>
      </c>
      <c r="J21" s="25">
        <v>0</v>
      </c>
      <c r="K21" s="25">
        <v>0</v>
      </c>
      <c r="L21" s="27">
        <v>1.4399120000000001</v>
      </c>
      <c r="M21" s="25">
        <v>0</v>
      </c>
      <c r="N21" s="27" t="s">
        <v>60</v>
      </c>
      <c r="O21" s="25">
        <f t="shared" si="2"/>
        <v>1.9290635999999999</v>
      </c>
      <c r="P21" s="27" t="s">
        <v>60</v>
      </c>
      <c r="Q21" s="27">
        <f t="shared" si="3"/>
        <v>0.4891515999999998</v>
      </c>
      <c r="R21" s="27">
        <f t="shared" si="4"/>
        <v>-0.4891515999999998</v>
      </c>
      <c r="S21" s="29">
        <f t="shared" si="5"/>
        <v>-25.356945203880255</v>
      </c>
      <c r="T21" s="30" t="s">
        <v>62</v>
      </c>
    </row>
    <row r="22" spans="1:32" s="3" customFormat="1" ht="42" customHeight="1" x14ac:dyDescent="0.25">
      <c r="A22" s="20" t="s">
        <v>29</v>
      </c>
      <c r="B22" s="21" t="s">
        <v>37</v>
      </c>
      <c r="C22" s="22" t="s">
        <v>38</v>
      </c>
      <c r="D22" s="23">
        <v>2.6303879999999999</v>
      </c>
      <c r="E22" s="26">
        <v>0</v>
      </c>
      <c r="F22" s="23">
        <v>2.6303879999999999</v>
      </c>
      <c r="G22" s="25">
        <f>D22</f>
        <v>2.6303879999999999</v>
      </c>
      <c r="H22" s="25">
        <f t="shared" si="6"/>
        <v>0</v>
      </c>
      <c r="I22" s="25">
        <v>0</v>
      </c>
      <c r="J22" s="25">
        <v>0</v>
      </c>
      <c r="K22" s="25">
        <v>0</v>
      </c>
      <c r="L22" s="27">
        <v>0</v>
      </c>
      <c r="M22" s="25">
        <v>0</v>
      </c>
      <c r="N22" s="27" t="s">
        <v>60</v>
      </c>
      <c r="O22" s="25">
        <f t="shared" si="2"/>
        <v>2.6303879999999999</v>
      </c>
      <c r="P22" s="27" t="s">
        <v>60</v>
      </c>
      <c r="Q22" s="27">
        <f t="shared" si="3"/>
        <v>2.6303879999999999</v>
      </c>
      <c r="R22" s="27">
        <f t="shared" si="4"/>
        <v>-2.6303879999999999</v>
      </c>
      <c r="S22" s="29">
        <f t="shared" si="5"/>
        <v>-100</v>
      </c>
      <c r="T22" s="30" t="s">
        <v>62</v>
      </c>
    </row>
    <row r="23" spans="1:32" s="3" customFormat="1" ht="24" x14ac:dyDescent="0.25">
      <c r="A23" s="20" t="s">
        <v>29</v>
      </c>
      <c r="B23" s="21" t="s">
        <v>39</v>
      </c>
      <c r="C23" s="22" t="s">
        <v>40</v>
      </c>
      <c r="D23" s="23">
        <v>0.72985919999999993</v>
      </c>
      <c r="E23" s="26">
        <v>0</v>
      </c>
      <c r="F23" s="23">
        <v>0.72985919999999993</v>
      </c>
      <c r="G23" s="25">
        <f>D23</f>
        <v>0.72985919999999993</v>
      </c>
      <c r="H23" s="25">
        <f t="shared" si="6"/>
        <v>0</v>
      </c>
      <c r="I23" s="25">
        <v>0</v>
      </c>
      <c r="J23" s="25">
        <v>0</v>
      </c>
      <c r="K23" s="25">
        <v>0</v>
      </c>
      <c r="L23" s="27">
        <v>0</v>
      </c>
      <c r="M23" s="25">
        <v>0</v>
      </c>
      <c r="N23" s="27" t="s">
        <v>60</v>
      </c>
      <c r="O23" s="25">
        <f t="shared" si="2"/>
        <v>0.72985919999999993</v>
      </c>
      <c r="P23" s="27" t="s">
        <v>60</v>
      </c>
      <c r="Q23" s="27">
        <f t="shared" si="3"/>
        <v>0.72985919999999993</v>
      </c>
      <c r="R23" s="27">
        <f t="shared" si="4"/>
        <v>-0.72985919999999993</v>
      </c>
      <c r="S23" s="29">
        <f t="shared" si="5"/>
        <v>-100</v>
      </c>
      <c r="T23" s="30" t="s">
        <v>62</v>
      </c>
    </row>
    <row r="24" spans="1:32" s="3" customFormat="1" ht="48" x14ac:dyDescent="0.25">
      <c r="A24" s="20" t="s">
        <v>29</v>
      </c>
      <c r="B24" s="21" t="s">
        <v>41</v>
      </c>
      <c r="C24" s="22" t="s">
        <v>42</v>
      </c>
      <c r="D24" s="23">
        <v>0.68683440000000007</v>
      </c>
      <c r="E24" s="26">
        <v>0</v>
      </c>
      <c r="F24" s="23">
        <v>0.68683440000000007</v>
      </c>
      <c r="G24" s="25">
        <f t="shared" ref="G24:G29" si="7">D24</f>
        <v>0.68683440000000007</v>
      </c>
      <c r="H24" s="25">
        <f t="shared" si="6"/>
        <v>0</v>
      </c>
      <c r="I24" s="25">
        <v>0</v>
      </c>
      <c r="J24" s="25">
        <v>0</v>
      </c>
      <c r="K24" s="25">
        <v>0</v>
      </c>
      <c r="L24" s="27">
        <v>0</v>
      </c>
      <c r="M24" s="25">
        <v>0</v>
      </c>
      <c r="N24" s="27" t="s">
        <v>60</v>
      </c>
      <c r="O24" s="25">
        <f t="shared" si="2"/>
        <v>0.68683440000000007</v>
      </c>
      <c r="P24" s="27" t="s">
        <v>60</v>
      </c>
      <c r="Q24" s="27">
        <f t="shared" si="3"/>
        <v>0.68683440000000007</v>
      </c>
      <c r="R24" s="27">
        <f t="shared" si="4"/>
        <v>-0.68683440000000007</v>
      </c>
      <c r="S24" s="29">
        <f t="shared" si="5"/>
        <v>-100</v>
      </c>
      <c r="T24" s="30" t="s">
        <v>62</v>
      </c>
    </row>
    <row r="25" spans="1:32" s="3" customFormat="1" ht="60" x14ac:dyDescent="0.25">
      <c r="A25" s="20" t="s">
        <v>29</v>
      </c>
      <c r="B25" s="21" t="s">
        <v>43</v>
      </c>
      <c r="C25" s="22" t="s">
        <v>44</v>
      </c>
      <c r="D25" s="23">
        <v>0.86470800000000003</v>
      </c>
      <c r="E25" s="26">
        <v>0</v>
      </c>
      <c r="F25" s="23">
        <v>0.86470800000000003</v>
      </c>
      <c r="G25" s="25">
        <f t="shared" si="7"/>
        <v>0.86470800000000003</v>
      </c>
      <c r="H25" s="25">
        <f t="shared" si="6"/>
        <v>0</v>
      </c>
      <c r="I25" s="25">
        <v>0</v>
      </c>
      <c r="J25" s="25">
        <v>0</v>
      </c>
      <c r="K25" s="25">
        <v>0</v>
      </c>
      <c r="L25" s="27">
        <v>0</v>
      </c>
      <c r="M25" s="25">
        <v>0</v>
      </c>
      <c r="N25" s="27" t="s">
        <v>60</v>
      </c>
      <c r="O25" s="25">
        <f t="shared" si="2"/>
        <v>0.86470800000000003</v>
      </c>
      <c r="P25" s="27" t="s">
        <v>60</v>
      </c>
      <c r="Q25" s="27">
        <f t="shared" si="3"/>
        <v>0.86470800000000003</v>
      </c>
      <c r="R25" s="27">
        <f t="shared" si="4"/>
        <v>-0.86470800000000003</v>
      </c>
      <c r="S25" s="29">
        <f t="shared" si="5"/>
        <v>-100.00000000000001</v>
      </c>
      <c r="T25" s="30" t="s">
        <v>62</v>
      </c>
    </row>
    <row r="26" spans="1:32" s="3" customFormat="1" ht="29.4" customHeight="1" x14ac:dyDescent="0.25">
      <c r="A26" s="18" t="s">
        <v>45</v>
      </c>
      <c r="B26" s="19" t="s">
        <v>46</v>
      </c>
      <c r="C26" s="17"/>
      <c r="D26" s="25">
        <f>D27+D28</f>
        <v>7.2637475999999994</v>
      </c>
      <c r="E26" s="26">
        <v>0</v>
      </c>
      <c r="F26" s="25">
        <f t="shared" ref="F26:F31" si="8">D26-E26</f>
        <v>7.2637475999999994</v>
      </c>
      <c r="G26" s="25">
        <f>G27+G28</f>
        <v>7.2637475999999994</v>
      </c>
      <c r="H26" s="25">
        <f>H27+H28</f>
        <v>7.3162200000000004</v>
      </c>
      <c r="I26" s="25">
        <f t="shared" ref="I26:O26" si="9">I27+I28</f>
        <v>0</v>
      </c>
      <c r="J26" s="25">
        <f t="shared" si="9"/>
        <v>7.3162200000000004</v>
      </c>
      <c r="K26" s="25">
        <f t="shared" si="9"/>
        <v>0</v>
      </c>
      <c r="L26" s="25">
        <f t="shared" si="9"/>
        <v>0</v>
      </c>
      <c r="M26" s="25">
        <f t="shared" si="9"/>
        <v>0</v>
      </c>
      <c r="N26" s="27" t="s">
        <v>60</v>
      </c>
      <c r="O26" s="25">
        <f t="shared" si="9"/>
        <v>7.2637475999999994</v>
      </c>
      <c r="P26" s="27" t="s">
        <v>60</v>
      </c>
      <c r="Q26" s="27">
        <f t="shared" si="3"/>
        <v>-5.2472400000000974E-2</v>
      </c>
      <c r="R26" s="27">
        <f t="shared" si="4"/>
        <v>5.2472400000000974E-2</v>
      </c>
      <c r="S26" s="35">
        <f t="shared" si="5"/>
        <v>0.72238743537841232</v>
      </c>
      <c r="T26" s="16"/>
    </row>
    <row r="27" spans="1:32" s="3" customFormat="1" ht="72" x14ac:dyDescent="0.25">
      <c r="A27" s="20" t="s">
        <v>45</v>
      </c>
      <c r="B27" s="21" t="s">
        <v>47</v>
      </c>
      <c r="C27" s="22" t="s">
        <v>48</v>
      </c>
      <c r="D27" s="24">
        <v>6.5038607999999991</v>
      </c>
      <c r="E27" s="26">
        <v>0</v>
      </c>
      <c r="F27" s="25">
        <f t="shared" si="8"/>
        <v>6.5038607999999991</v>
      </c>
      <c r="G27" s="25">
        <f t="shared" si="7"/>
        <v>6.5038607999999991</v>
      </c>
      <c r="H27" s="25">
        <f t="shared" si="6"/>
        <v>6.5834200000000003</v>
      </c>
      <c r="I27" s="25">
        <v>0</v>
      </c>
      <c r="J27" s="25">
        <v>6.5834200000000003</v>
      </c>
      <c r="K27" s="25">
        <v>0</v>
      </c>
      <c r="L27" s="27">
        <v>0</v>
      </c>
      <c r="M27" s="25">
        <v>0</v>
      </c>
      <c r="N27" s="27" t="s">
        <v>60</v>
      </c>
      <c r="O27" s="25">
        <f t="shared" si="2"/>
        <v>6.5038607999999991</v>
      </c>
      <c r="P27" s="27" t="s">
        <v>60</v>
      </c>
      <c r="Q27" s="27">
        <f t="shared" si="3"/>
        <v>-7.9559200000001162E-2</v>
      </c>
      <c r="R27" s="27">
        <f t="shared" si="4"/>
        <v>7.9559200000001162E-2</v>
      </c>
      <c r="S27" s="35">
        <f t="shared" si="5"/>
        <v>1.2232611128454836</v>
      </c>
      <c r="T27" s="16"/>
    </row>
    <row r="28" spans="1:32" s="3" customFormat="1" ht="72.599999999999994" customHeight="1" x14ac:dyDescent="0.25">
      <c r="A28" s="20" t="s">
        <v>45</v>
      </c>
      <c r="B28" s="21" t="s">
        <v>49</v>
      </c>
      <c r="C28" s="22" t="s">
        <v>50</v>
      </c>
      <c r="D28" s="24">
        <v>0.75988679999999997</v>
      </c>
      <c r="E28" s="26">
        <v>0</v>
      </c>
      <c r="F28" s="25">
        <f t="shared" si="8"/>
        <v>0.75988679999999997</v>
      </c>
      <c r="G28" s="25">
        <f t="shared" si="7"/>
        <v>0.75988679999999997</v>
      </c>
      <c r="H28" s="25">
        <f t="shared" si="6"/>
        <v>0.73280000000000001</v>
      </c>
      <c r="I28" s="25">
        <v>0</v>
      </c>
      <c r="J28" s="25">
        <v>0.73280000000000001</v>
      </c>
      <c r="K28" s="25">
        <v>0</v>
      </c>
      <c r="L28" s="27">
        <v>0</v>
      </c>
      <c r="M28" s="25">
        <v>0</v>
      </c>
      <c r="N28" s="27" t="s">
        <v>60</v>
      </c>
      <c r="O28" s="25">
        <f t="shared" si="2"/>
        <v>0.75988679999999997</v>
      </c>
      <c r="P28" s="27" t="s">
        <v>60</v>
      </c>
      <c r="Q28" s="27">
        <f t="shared" si="3"/>
        <v>2.7086799999999966E-2</v>
      </c>
      <c r="R28" s="27">
        <f t="shared" si="4"/>
        <v>-2.7086799999999966E-2</v>
      </c>
      <c r="S28" s="35">
        <f t="shared" si="5"/>
        <v>-3.5645835669207528</v>
      </c>
      <c r="T28" s="33" t="s">
        <v>63</v>
      </c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s="3" customFormat="1" ht="22.8" x14ac:dyDescent="0.25">
      <c r="A29" s="18" t="s">
        <v>51</v>
      </c>
      <c r="B29" s="19" t="s">
        <v>52</v>
      </c>
      <c r="C29" s="5"/>
      <c r="D29" s="25">
        <f>D30+D31</f>
        <v>24.778034399999996</v>
      </c>
      <c r="E29" s="26">
        <v>0</v>
      </c>
      <c r="F29" s="25">
        <f t="shared" si="8"/>
        <v>24.778034399999996</v>
      </c>
      <c r="G29" s="25">
        <f t="shared" si="7"/>
        <v>24.778034399999996</v>
      </c>
      <c r="H29" s="25">
        <f>H30+H31</f>
        <v>10.196044000000001</v>
      </c>
      <c r="I29" s="25">
        <f>I30+I31</f>
        <v>0</v>
      </c>
      <c r="J29" s="25">
        <f t="shared" ref="J29:O29" si="10">J30+J31</f>
        <v>7.3162200000000004</v>
      </c>
      <c r="K29" s="25">
        <f t="shared" si="10"/>
        <v>0</v>
      </c>
      <c r="L29" s="27">
        <f>L30+L31</f>
        <v>2.8798240000000002</v>
      </c>
      <c r="M29" s="25">
        <f t="shared" si="10"/>
        <v>0</v>
      </c>
      <c r="N29" s="27" t="s">
        <v>60</v>
      </c>
      <c r="O29" s="25">
        <f t="shared" si="10"/>
        <v>24.778034399999996</v>
      </c>
      <c r="P29" s="27" t="s">
        <v>60</v>
      </c>
      <c r="Q29" s="27">
        <f t="shared" si="3"/>
        <v>14.581990399999995</v>
      </c>
      <c r="R29" s="27">
        <f t="shared" si="4"/>
        <v>-14.581990399999995</v>
      </c>
      <c r="S29" s="29">
        <f t="shared" si="5"/>
        <v>-58.850472820394494</v>
      </c>
      <c r="T29" s="34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s="3" customFormat="1" ht="45.6" x14ac:dyDescent="0.25">
      <c r="A30" s="18" t="s">
        <v>53</v>
      </c>
      <c r="B30" s="19" t="s">
        <v>54</v>
      </c>
      <c r="C30" s="5"/>
      <c r="D30" s="25">
        <f>D18</f>
        <v>17.514286799999997</v>
      </c>
      <c r="E30" s="26">
        <v>0</v>
      </c>
      <c r="F30" s="25">
        <f t="shared" si="8"/>
        <v>17.514286799999997</v>
      </c>
      <c r="G30" s="25">
        <f t="shared" ref="G30" si="11">G18</f>
        <v>17.514286799999997</v>
      </c>
      <c r="H30" s="25">
        <f>H18</f>
        <v>2.8798240000000002</v>
      </c>
      <c r="I30" s="25">
        <f>I18</f>
        <v>0</v>
      </c>
      <c r="J30" s="25">
        <f t="shared" ref="J30:O30" si="12">J18</f>
        <v>0</v>
      </c>
      <c r="K30" s="25">
        <f t="shared" si="12"/>
        <v>0</v>
      </c>
      <c r="L30" s="27">
        <f>L18</f>
        <v>2.8798240000000002</v>
      </c>
      <c r="M30" s="25">
        <f t="shared" si="12"/>
        <v>0</v>
      </c>
      <c r="N30" s="27" t="s">
        <v>60</v>
      </c>
      <c r="O30" s="25">
        <f t="shared" si="12"/>
        <v>17.514286799999997</v>
      </c>
      <c r="P30" s="27" t="s">
        <v>60</v>
      </c>
      <c r="Q30" s="27">
        <f t="shared" si="3"/>
        <v>14.634462799999998</v>
      </c>
      <c r="R30" s="27">
        <f t="shared" si="4"/>
        <v>-14.634462799999998</v>
      </c>
      <c r="S30" s="29">
        <f t="shared" si="5"/>
        <v>-83.557286500527098</v>
      </c>
      <c r="T30" s="31"/>
    </row>
    <row r="31" spans="1:32" s="3" customFormat="1" ht="27" customHeight="1" x14ac:dyDescent="0.25">
      <c r="A31" s="18" t="s">
        <v>55</v>
      </c>
      <c r="B31" s="19" t="s">
        <v>56</v>
      </c>
      <c r="C31" s="5"/>
      <c r="D31" s="25">
        <f>D26</f>
        <v>7.2637475999999994</v>
      </c>
      <c r="E31" s="26">
        <v>0</v>
      </c>
      <c r="F31" s="25">
        <f t="shared" si="8"/>
        <v>7.2637475999999994</v>
      </c>
      <c r="G31" s="25">
        <f t="shared" ref="G31" si="13">G26</f>
        <v>7.2637475999999994</v>
      </c>
      <c r="H31" s="25">
        <f>J31</f>
        <v>7.3162200000000004</v>
      </c>
      <c r="I31" s="25">
        <f>I26</f>
        <v>0</v>
      </c>
      <c r="J31" s="25">
        <f t="shared" ref="J31:O31" si="14">J26</f>
        <v>7.3162200000000004</v>
      </c>
      <c r="K31" s="25">
        <f t="shared" si="14"/>
        <v>0</v>
      </c>
      <c r="L31" s="27">
        <f>L26</f>
        <v>0</v>
      </c>
      <c r="M31" s="25">
        <f t="shared" si="14"/>
        <v>0</v>
      </c>
      <c r="N31" s="27" t="s">
        <v>60</v>
      </c>
      <c r="O31" s="25">
        <f t="shared" si="14"/>
        <v>7.2637475999999994</v>
      </c>
      <c r="P31" s="27" t="s">
        <v>60</v>
      </c>
      <c r="Q31" s="27">
        <f t="shared" si="3"/>
        <v>-5.2472400000000974E-2</v>
      </c>
      <c r="R31" s="27">
        <f t="shared" si="4"/>
        <v>5.2472400000000974E-2</v>
      </c>
      <c r="S31" s="35">
        <f t="shared" si="5"/>
        <v>0.72238743537841232</v>
      </c>
      <c r="T31" s="31"/>
    </row>
    <row r="32" spans="1:32" x14ac:dyDescent="0.3">
      <c r="A32" s="2"/>
      <c r="B32" s="2"/>
      <c r="C32" s="2"/>
      <c r="D32" s="14"/>
      <c r="E32" s="2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/>
    </row>
  </sheetData>
  <mergeCells count="26"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  <mergeCell ref="R2:T2"/>
    <mergeCell ref="A3:T3"/>
    <mergeCell ref="J4:K4"/>
    <mergeCell ref="E14:E16"/>
    <mergeCell ref="Q14:Q16"/>
    <mergeCell ref="G14:P14"/>
    <mergeCell ref="G15:H15"/>
    <mergeCell ref="T14:T16"/>
    <mergeCell ref="I15:J15"/>
    <mergeCell ref="O15:P15"/>
    <mergeCell ref="R14:S14"/>
    <mergeCell ref="G6:O6"/>
    <mergeCell ref="G7:O7"/>
    <mergeCell ref="H11:P11"/>
    <mergeCell ref="H12:P12"/>
    <mergeCell ref="G4:H4"/>
  </mergeCells>
  <pageMargins left="0" right="0" top="0.78740157480314965" bottom="0" header="0.19685039370078741" footer="0.19685039370078741"/>
  <pageSetup paperSize="9" scale="7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D05.14_1026601509110_10_66_0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pavel.domrachev</dc:creator>
  <cp:lastModifiedBy>User</cp:lastModifiedBy>
  <cp:lastPrinted>2020-08-03T07:46:02Z</cp:lastPrinted>
  <dcterms:created xsi:type="dcterms:W3CDTF">2018-08-15T05:20:57Z</dcterms:created>
  <dcterms:modified xsi:type="dcterms:W3CDTF">2020-08-03T10:06:58Z</dcterms:modified>
</cp:coreProperties>
</file>